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505" activeTab="1"/>
  </bookViews>
  <sheets>
    <sheet name="eredeti" sheetId="1" r:id="rId1"/>
    <sheet name="Familiar Foods" sheetId="2" r:id="rId2"/>
    <sheet name="Sodexo" sheetId="3" r:id="rId3"/>
    <sheet name="DMV Kft." sheetId="4" r:id="rId4"/>
    <sheet name="Julienne" sheetId="5" r:id="rId5"/>
    <sheet name="Biogastro" sheetId="6" r:id="rId6"/>
    <sheet name="Junior" sheetId="7" r:id="rId7"/>
    <sheet name="Mátra Party" sheetId="8" r:id="rId8"/>
  </sheets>
  <definedNames/>
  <calcPr fullCalcOnLoad="1"/>
</workbook>
</file>

<file path=xl/sharedStrings.xml><?xml version="1.0" encoding="utf-8"?>
<sst xmlns="http://schemas.openxmlformats.org/spreadsheetml/2006/main" count="288" uniqueCount="21">
  <si>
    <t>1 adag szolgáltatási díja (nettó HUF)</t>
  </si>
  <si>
    <t>Diétás étkezés (15 adag/nap)</t>
  </si>
  <si>
    <t>Összesen:</t>
  </si>
  <si>
    <t>Létszám</t>
  </si>
  <si>
    <t>napok száma</t>
  </si>
  <si>
    <t>+20%</t>
  </si>
  <si>
    <t>Felnőtt ebéd (15 adag/nap)</t>
  </si>
  <si>
    <t>Gyermek uzsonna (330 adag/nap)</t>
  </si>
  <si>
    <t>Gyermek uzsonna (320 adag/nap)</t>
  </si>
  <si>
    <t>Gyermek tízórai (320 adag/nap)</t>
  </si>
  <si>
    <t>Gyermek ebéd (470 adag/nap)</t>
  </si>
  <si>
    <t>szolgáltatási díj (nettó HUF)</t>
  </si>
  <si>
    <t>Nagykovácsi Általános Iskola</t>
  </si>
  <si>
    <t>Kispatak Óvoda</t>
  </si>
  <si>
    <t>Gyermek tízórai (330 adag/nap)</t>
  </si>
  <si>
    <t>Gyermek ebéd (330 adag/nap)</t>
  </si>
  <si>
    <t>Gyermek ebéd</t>
  </si>
  <si>
    <t>Gyermek tízórai</t>
  </si>
  <si>
    <t>Gyermek uzsonna</t>
  </si>
  <si>
    <t>Felnőtt ebéd</t>
  </si>
  <si>
    <t>Diétás étkezés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</si>
</sst>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_F_t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_F_t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24" borderId="0" xfId="0" applyNumberFormat="1" applyFill="1" applyAlignment="1">
      <alignment horizontal="center"/>
    </xf>
    <xf numFmtId="4" fontId="0" fillId="0" borderId="0" xfId="0" applyNumberFormat="1" applyFont="1" applyFill="1" applyAlignment="1" quotePrefix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0" fillId="8" borderId="0" xfId="0" applyNumberFormat="1" applyFill="1" applyAlignment="1">
      <alignment/>
    </xf>
    <xf numFmtId="4" fontId="0" fillId="9" borderId="0" xfId="0" applyNumberFormat="1" applyFill="1" applyAlignment="1">
      <alignment/>
    </xf>
    <xf numFmtId="4" fontId="0" fillId="25" borderId="0" xfId="0" applyNumberFormat="1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0" fontId="3" fillId="21" borderId="0" xfId="0" applyNumberFormat="1" applyFont="1" applyFill="1" applyAlignment="1">
      <alignment/>
    </xf>
    <xf numFmtId="10" fontId="0" fillId="25" borderId="0" xfId="0" applyNumberFormat="1" applyFill="1" applyAlignment="1">
      <alignment/>
    </xf>
    <xf numFmtId="10" fontId="4" fillId="25" borderId="0" xfId="0" applyNumberFormat="1" applyFont="1" applyFill="1" applyAlignment="1">
      <alignment/>
    </xf>
    <xf numFmtId="4" fontId="0" fillId="10" borderId="0" xfId="0" applyNumberFormat="1" applyFill="1" applyAlignment="1">
      <alignment/>
    </xf>
    <xf numFmtId="4" fontId="0" fillId="2" borderId="0" xfId="0" applyNumberFormat="1" applyFill="1" applyAlignment="1">
      <alignment/>
    </xf>
    <xf numFmtId="164" fontId="0" fillId="25" borderId="0" xfId="0" applyNumberFormat="1" applyFont="1" applyFill="1" applyAlignment="1">
      <alignment horizontal="center" wrapText="1"/>
    </xf>
    <xf numFmtId="164" fontId="0" fillId="25" borderId="0" xfId="0" applyNumberFormat="1" applyFill="1" applyAlignment="1">
      <alignment horizontal="center" wrapText="1"/>
    </xf>
    <xf numFmtId="164" fontId="0" fillId="9" borderId="0" xfId="0" applyNumberFormat="1" applyFont="1" applyFill="1" applyAlignment="1">
      <alignment horizontal="center" wrapText="1"/>
    </xf>
    <xf numFmtId="164" fontId="0" fillId="9" borderId="0" xfId="0" applyNumberFormat="1" applyFill="1" applyAlignment="1">
      <alignment horizontal="center" wrapText="1"/>
    </xf>
    <xf numFmtId="164" fontId="0" fillId="8" borderId="0" xfId="0" applyNumberFormat="1" applyFont="1" applyFill="1" applyAlignment="1">
      <alignment horizontal="center" wrapText="1"/>
    </xf>
    <xf numFmtId="164" fontId="0" fillId="8" borderId="0" xfId="0" applyNumberFormat="1" applyFill="1" applyAlignment="1">
      <alignment horizontal="center" wrapText="1"/>
    </xf>
    <xf numFmtId="164" fontId="0" fillId="2" borderId="0" xfId="0" applyNumberFormat="1" applyFon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64" fontId="0" fillId="10" borderId="0" xfId="0" applyNumberFormat="1" applyFont="1" applyFill="1" applyAlignment="1">
      <alignment horizontal="center" wrapText="1"/>
    </xf>
    <xf numFmtId="164" fontId="0" fillId="10" borderId="0" xfId="0" applyNumberFormat="1" applyFill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  <col min="16" max="16" width="13.57421875" style="0" bestFit="1" customWidth="1"/>
  </cols>
  <sheetData>
    <row r="1" spans="6:11" ht="12.75">
      <c r="F1" s="18"/>
      <c r="K1" s="18"/>
    </row>
    <row r="2" spans="1:15" s="6" customFormat="1" ht="12.75">
      <c r="A2" s="32" t="s">
        <v>12</v>
      </c>
      <c r="B2" s="33"/>
      <c r="C2" s="33"/>
      <c r="D2" s="33"/>
      <c r="E2" s="33"/>
      <c r="F2" s="34" t="s">
        <v>13</v>
      </c>
      <c r="G2" s="35"/>
      <c r="H2" s="35"/>
      <c r="I2" s="35"/>
      <c r="J2" s="35"/>
      <c r="K2" s="36" t="s">
        <v>2</v>
      </c>
      <c r="L2" s="37"/>
      <c r="M2" s="37"/>
      <c r="N2" s="37"/>
      <c r="O2" s="37"/>
    </row>
    <row r="3" spans="2:15" ht="44.25" customHeight="1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43.5" customHeight="1">
      <c r="A4" s="2" t="s">
        <v>10</v>
      </c>
      <c r="B4" s="3">
        <v>275</v>
      </c>
      <c r="C4" s="10">
        <v>470</v>
      </c>
      <c r="D4" s="10">
        <v>185</v>
      </c>
      <c r="E4" s="3">
        <f>+B4*C4*D4</f>
        <v>23911250</v>
      </c>
      <c r="F4" s="14" t="s">
        <v>15</v>
      </c>
      <c r="G4" s="3">
        <f>+B4</f>
        <v>275</v>
      </c>
      <c r="H4" s="10">
        <v>330</v>
      </c>
      <c r="I4" s="10">
        <v>264</v>
      </c>
      <c r="J4" s="3">
        <f>+G4*H4*I4</f>
        <v>23958000</v>
      </c>
      <c r="K4" s="14" t="s">
        <v>16</v>
      </c>
      <c r="L4" s="3"/>
      <c r="O4" s="3">
        <f>+E4+J4</f>
        <v>47869250</v>
      </c>
    </row>
    <row r="5" spans="1:15" ht="36.75" customHeight="1">
      <c r="A5" s="2" t="s">
        <v>9</v>
      </c>
      <c r="B5" s="3">
        <v>100</v>
      </c>
      <c r="C5" s="10">
        <v>320</v>
      </c>
      <c r="D5" s="10">
        <v>185</v>
      </c>
      <c r="E5" s="3">
        <f>+B5*C5*D5</f>
        <v>5920000</v>
      </c>
      <c r="F5" s="14" t="s">
        <v>14</v>
      </c>
      <c r="G5" s="3">
        <f>+B5</f>
        <v>100</v>
      </c>
      <c r="H5" s="10">
        <v>330</v>
      </c>
      <c r="I5" s="10">
        <v>264</v>
      </c>
      <c r="J5" s="3">
        <f>+G5*H5*I5</f>
        <v>8712000</v>
      </c>
      <c r="K5" s="14" t="s">
        <v>17</v>
      </c>
      <c r="L5" s="3"/>
      <c r="O5" s="3">
        <f>+E5+J5</f>
        <v>14632000</v>
      </c>
    </row>
    <row r="6" spans="1:15" ht="37.5" customHeight="1">
      <c r="A6" s="2" t="s">
        <v>8</v>
      </c>
      <c r="B6" s="3">
        <v>110</v>
      </c>
      <c r="C6" s="10">
        <v>320</v>
      </c>
      <c r="D6" s="10">
        <v>185</v>
      </c>
      <c r="E6" s="3">
        <f>+B6*C6*D6</f>
        <v>6512000</v>
      </c>
      <c r="F6" s="14" t="s">
        <v>7</v>
      </c>
      <c r="G6" s="3">
        <f>+B6</f>
        <v>110</v>
      </c>
      <c r="H6" s="10">
        <v>330</v>
      </c>
      <c r="I6" s="10">
        <v>264</v>
      </c>
      <c r="J6" s="3">
        <f>+G6*H6*I6</f>
        <v>9583200</v>
      </c>
      <c r="K6" s="14" t="s">
        <v>18</v>
      </c>
      <c r="L6" s="3"/>
      <c r="O6" s="3">
        <f>+E6+J6</f>
        <v>16095200</v>
      </c>
    </row>
    <row r="7" spans="1:15" ht="25.5">
      <c r="A7" s="2" t="s">
        <v>6</v>
      </c>
      <c r="B7" s="3">
        <v>320</v>
      </c>
      <c r="C7" s="10">
        <v>15</v>
      </c>
      <c r="D7" s="10">
        <v>185</v>
      </c>
      <c r="E7" s="3">
        <f>+B7*C7*D7</f>
        <v>888000</v>
      </c>
      <c r="F7" s="14" t="s">
        <v>6</v>
      </c>
      <c r="G7" s="3">
        <f>+B7</f>
        <v>320</v>
      </c>
      <c r="H7" s="10">
        <v>15</v>
      </c>
      <c r="I7" s="10">
        <v>264</v>
      </c>
      <c r="J7" s="3">
        <f>+G7*H7*I7</f>
        <v>1267200</v>
      </c>
      <c r="K7" s="14" t="s">
        <v>19</v>
      </c>
      <c r="L7" s="3"/>
      <c r="O7" s="3">
        <f>+E7+J7</f>
        <v>2155200</v>
      </c>
    </row>
    <row r="8" spans="1:15" ht="40.5" customHeight="1">
      <c r="A8" s="2" t="s">
        <v>1</v>
      </c>
      <c r="B8" s="3">
        <v>320</v>
      </c>
      <c r="C8" s="10">
        <v>15</v>
      </c>
      <c r="D8" s="10">
        <v>185</v>
      </c>
      <c r="E8" s="3">
        <f>+B8*C8*D8</f>
        <v>888000</v>
      </c>
      <c r="F8" s="14" t="s">
        <v>1</v>
      </c>
      <c r="G8" s="3">
        <f>+B8</f>
        <v>320</v>
      </c>
      <c r="H8" s="10">
        <v>10</v>
      </c>
      <c r="I8" s="10">
        <v>264</v>
      </c>
      <c r="J8" s="3">
        <f>+G8*H8*I8</f>
        <v>844800</v>
      </c>
      <c r="K8" s="14" t="s">
        <v>20</v>
      </c>
      <c r="L8" s="3"/>
      <c r="O8" s="3">
        <f>+E8+J8</f>
        <v>1732800</v>
      </c>
    </row>
    <row r="9" spans="1:16" ht="32.25" customHeight="1">
      <c r="A9" s="2" t="s">
        <v>2</v>
      </c>
      <c r="B9" s="5"/>
      <c r="C9" s="11"/>
      <c r="D9" s="11"/>
      <c r="E9" s="4">
        <f>SUM(E4:E8)</f>
        <v>38119250</v>
      </c>
      <c r="F9" s="14" t="s">
        <v>2</v>
      </c>
      <c r="G9" s="5"/>
      <c r="H9" s="11"/>
      <c r="I9" s="11"/>
      <c r="J9" s="4">
        <f>SUM(J4:J8)</f>
        <v>44365200</v>
      </c>
      <c r="K9" s="14" t="s">
        <v>2</v>
      </c>
      <c r="L9" s="5"/>
      <c r="M9" s="11"/>
      <c r="N9" s="11"/>
      <c r="O9" s="4">
        <f>SUM(O4:O8)</f>
        <v>82484450</v>
      </c>
      <c r="P9" s="1"/>
    </row>
    <row r="11" spans="5:15" ht="12.75">
      <c r="E11" s="12" t="s">
        <v>5</v>
      </c>
      <c r="J11" s="12" t="s">
        <v>5</v>
      </c>
      <c r="O11" s="12" t="s">
        <v>5</v>
      </c>
    </row>
    <row r="13" spans="5:15" ht="12.75">
      <c r="E13" s="17">
        <f>+E9*1.2</f>
        <v>45743100</v>
      </c>
      <c r="J13" s="16">
        <f>+J9*1.2</f>
        <v>53238240</v>
      </c>
      <c r="O13" s="15">
        <f>+O9*1.2</f>
        <v>98981340</v>
      </c>
    </row>
  </sheetData>
  <sheetProtection/>
  <mergeCells count="3">
    <mergeCell ref="A2:E2"/>
    <mergeCell ref="F2:J2"/>
    <mergeCell ref="K2:O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248</v>
      </c>
      <c r="C4" s="10">
        <v>470</v>
      </c>
      <c r="D4" s="10">
        <v>185</v>
      </c>
      <c r="E4" s="3">
        <f>+B4*C4*D4</f>
        <v>21563600</v>
      </c>
      <c r="F4" s="14" t="s">
        <v>15</v>
      </c>
      <c r="G4" s="3">
        <v>210</v>
      </c>
      <c r="H4" s="10">
        <v>330</v>
      </c>
      <c r="I4" s="10">
        <v>264</v>
      </c>
      <c r="J4" s="3">
        <f>+G4*H4*I4</f>
        <v>18295200</v>
      </c>
      <c r="K4" s="14" t="s">
        <v>16</v>
      </c>
      <c r="L4" s="3"/>
      <c r="O4" s="3">
        <f>+E4+J4</f>
        <v>39858800</v>
      </c>
    </row>
    <row r="5" spans="1:15" s="26" customFormat="1" ht="12.75">
      <c r="A5" s="21"/>
      <c r="B5" s="29">
        <f>+B4/eredeti!B4</f>
        <v>0.9018181818181819</v>
      </c>
      <c r="C5" s="23"/>
      <c r="D5" s="23"/>
      <c r="E5" s="22"/>
      <c r="F5" s="24"/>
      <c r="G5" s="27">
        <f>+G4/eredeti!G4</f>
        <v>0.7636363636363637</v>
      </c>
      <c r="H5" s="23"/>
      <c r="I5" s="23"/>
      <c r="J5" s="25"/>
      <c r="K5" s="24"/>
      <c r="L5" s="25"/>
      <c r="M5" s="23"/>
      <c r="N5" s="23"/>
      <c r="O5" s="25"/>
    </row>
    <row r="6" spans="1:15" ht="25.5">
      <c r="A6" s="2" t="s">
        <v>9</v>
      </c>
      <c r="B6" s="3">
        <v>64</v>
      </c>
      <c r="C6" s="10">
        <v>320</v>
      </c>
      <c r="D6" s="10">
        <v>185</v>
      </c>
      <c r="E6" s="3">
        <f>+B6*C6*D6</f>
        <v>3788800</v>
      </c>
      <c r="F6" s="14" t="s">
        <v>14</v>
      </c>
      <c r="G6" s="3">
        <v>58</v>
      </c>
      <c r="H6" s="10">
        <v>330</v>
      </c>
      <c r="I6" s="10">
        <v>264</v>
      </c>
      <c r="J6" s="3">
        <f>+G6*H6*I6</f>
        <v>5052960</v>
      </c>
      <c r="K6" s="14" t="s">
        <v>17</v>
      </c>
      <c r="L6" s="3"/>
      <c r="O6" s="3">
        <f>+E6+J6</f>
        <v>8841760</v>
      </c>
    </row>
    <row r="7" spans="1:15" s="26" customFormat="1" ht="12.75">
      <c r="A7" s="21"/>
      <c r="B7" s="27">
        <f>+B6/eredeti!B5</f>
        <v>0.64</v>
      </c>
      <c r="C7" s="23"/>
      <c r="D7" s="23"/>
      <c r="E7" s="22"/>
      <c r="F7" s="24"/>
      <c r="G7" s="27">
        <f>+G6/eredeti!G5</f>
        <v>0.58</v>
      </c>
      <c r="H7" s="23"/>
      <c r="I7" s="23"/>
      <c r="J7" s="25"/>
      <c r="K7" s="24"/>
      <c r="L7" s="25"/>
      <c r="M7" s="23"/>
      <c r="N7" s="23"/>
      <c r="O7" s="25"/>
    </row>
    <row r="8" spans="1:15" ht="25.5">
      <c r="A8" s="2" t="s">
        <v>8</v>
      </c>
      <c r="B8" s="3">
        <v>73</v>
      </c>
      <c r="C8" s="10">
        <v>320</v>
      </c>
      <c r="D8" s="10">
        <v>185</v>
      </c>
      <c r="E8" s="3">
        <f>+B8*C8*D8</f>
        <v>4321600</v>
      </c>
      <c r="F8" s="14" t="s">
        <v>7</v>
      </c>
      <c r="G8" s="3">
        <v>65</v>
      </c>
      <c r="H8" s="10">
        <v>330</v>
      </c>
      <c r="I8" s="10">
        <v>264</v>
      </c>
      <c r="J8" s="3">
        <f>+G8*H8*I8</f>
        <v>5662800</v>
      </c>
      <c r="K8" s="14" t="s">
        <v>18</v>
      </c>
      <c r="L8" s="3"/>
      <c r="O8" s="3">
        <f>+E8+J8</f>
        <v>9984400</v>
      </c>
    </row>
    <row r="9" spans="1:15" ht="12.75">
      <c r="A9" s="2"/>
      <c r="B9" s="27">
        <f>+B8/eredeti!B6</f>
        <v>0.6636363636363637</v>
      </c>
      <c r="E9" s="19"/>
      <c r="F9" s="14"/>
      <c r="G9" s="27">
        <f>+G8/eredeti!G6</f>
        <v>0.5909090909090909</v>
      </c>
      <c r="J9" s="3"/>
      <c r="K9" s="14"/>
      <c r="L9" s="3"/>
      <c r="O9" s="3"/>
    </row>
    <row r="10" spans="1:15" ht="25.5">
      <c r="A10" s="2" t="s">
        <v>6</v>
      </c>
      <c r="B10" s="3">
        <v>248</v>
      </c>
      <c r="C10" s="10">
        <v>15</v>
      </c>
      <c r="D10" s="10">
        <v>185</v>
      </c>
      <c r="E10" s="3">
        <f>+B10*C10*D10</f>
        <v>688200</v>
      </c>
      <c r="F10" s="14" t="s">
        <v>6</v>
      </c>
      <c r="G10" s="3">
        <v>210</v>
      </c>
      <c r="H10" s="10">
        <v>15</v>
      </c>
      <c r="I10" s="10">
        <v>264</v>
      </c>
      <c r="J10" s="3">
        <f>+G10*H10*I10</f>
        <v>831600</v>
      </c>
      <c r="K10" s="14" t="s">
        <v>19</v>
      </c>
      <c r="L10" s="3"/>
      <c r="O10" s="3">
        <f>+E10+J10</f>
        <v>1519800</v>
      </c>
    </row>
    <row r="11" spans="1:15" ht="12.75">
      <c r="A11" s="2"/>
      <c r="B11" s="27">
        <f>+B10/eredeti!B7</f>
        <v>0.775</v>
      </c>
      <c r="E11" s="3"/>
      <c r="F11" s="14"/>
      <c r="G11" s="27">
        <f>+G10/eredeti!G7</f>
        <v>0.65625</v>
      </c>
      <c r="J11" s="3"/>
      <c r="K11" s="14"/>
      <c r="L11" s="3"/>
      <c r="O11" s="3"/>
    </row>
    <row r="12" spans="1:15" ht="25.5">
      <c r="A12" s="2" t="s">
        <v>1</v>
      </c>
      <c r="B12" s="3">
        <v>176.2</v>
      </c>
      <c r="C12" s="10">
        <v>15</v>
      </c>
      <c r="D12" s="10">
        <v>185</v>
      </c>
      <c r="E12" s="3">
        <f>+B12*C12*D12</f>
        <v>488955</v>
      </c>
      <c r="F12" s="14" t="s">
        <v>1</v>
      </c>
      <c r="G12" s="3">
        <v>333</v>
      </c>
      <c r="H12" s="10">
        <v>10</v>
      </c>
      <c r="I12" s="10">
        <v>264</v>
      </c>
      <c r="J12" s="3">
        <f>+G12*H12*I12</f>
        <v>879120</v>
      </c>
      <c r="K12" s="14" t="s">
        <v>20</v>
      </c>
      <c r="L12" s="3"/>
      <c r="O12" s="3">
        <f>+E12+J12</f>
        <v>1368075</v>
      </c>
    </row>
    <row r="13" spans="1:15" ht="12.75">
      <c r="A13" s="2"/>
      <c r="B13" s="27">
        <f>+B12/eredeti!B8</f>
        <v>0.5506249999999999</v>
      </c>
      <c r="E13" s="3"/>
      <c r="F13" s="14"/>
      <c r="G13" s="29">
        <f>+G12/eredeti!G8</f>
        <v>1.040625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30851155</v>
      </c>
      <c r="F14" s="14" t="s">
        <v>2</v>
      </c>
      <c r="G14" s="5"/>
      <c r="H14" s="11"/>
      <c r="I14" s="11"/>
      <c r="J14" s="4">
        <f>SUM(J4:J12)</f>
        <v>30721680</v>
      </c>
      <c r="K14" s="14" t="s">
        <v>2</v>
      </c>
      <c r="L14" s="5"/>
      <c r="M14" s="11"/>
      <c r="N14" s="11"/>
      <c r="O14" s="4">
        <f>SUM(O4:O12)</f>
        <v>61572835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37021386</v>
      </c>
      <c r="J18" s="30">
        <f>+J14*1.2</f>
        <v>36866016</v>
      </c>
      <c r="O18" s="15">
        <f>+O14*1.2</f>
        <v>73887402</v>
      </c>
    </row>
    <row r="19" ht="12.75">
      <c r="E19" s="19"/>
    </row>
    <row r="20" spans="5:15" ht="12.75">
      <c r="E20" s="28">
        <f>+E18/eredeti!E13</f>
        <v>0.8093326862412036</v>
      </c>
      <c r="J20" s="27">
        <f>+J18/eredeti!J13</f>
        <v>0.692472478429039</v>
      </c>
      <c r="O20" s="27">
        <f>+O18/eredeti!O13</f>
        <v>0.7464780937497917</v>
      </c>
    </row>
    <row r="21" spans="4:5" ht="12.75">
      <c r="D21" s="20"/>
      <c r="E21" s="19"/>
    </row>
  </sheetData>
  <sheetProtection/>
  <mergeCells count="3">
    <mergeCell ref="A2:E2"/>
    <mergeCell ref="F2:J2"/>
    <mergeCell ref="K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I36" sqref="I36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226</v>
      </c>
      <c r="C4" s="10">
        <v>470</v>
      </c>
      <c r="D4" s="10">
        <v>185</v>
      </c>
      <c r="E4" s="3">
        <f>+B4*C4*D4</f>
        <v>19650700</v>
      </c>
      <c r="F4" s="14" t="s">
        <v>15</v>
      </c>
      <c r="G4" s="3">
        <v>230</v>
      </c>
      <c r="H4" s="10">
        <v>330</v>
      </c>
      <c r="I4" s="10">
        <v>264</v>
      </c>
      <c r="J4" s="3">
        <f>+G4*H4*I4</f>
        <v>20037600</v>
      </c>
      <c r="K4" s="14" t="s">
        <v>16</v>
      </c>
      <c r="L4" s="3"/>
      <c r="O4" s="3">
        <f>+E4+J4</f>
        <v>39688300</v>
      </c>
    </row>
    <row r="5" spans="1:15" ht="12.75">
      <c r="A5" s="2"/>
      <c r="B5" s="29">
        <f>+B4/eredeti!B4</f>
        <v>0.8218181818181818</v>
      </c>
      <c r="E5" s="3"/>
      <c r="F5" s="14"/>
      <c r="G5" s="29">
        <f>+G4/eredeti!G4</f>
        <v>0.8363636363636363</v>
      </c>
      <c r="J5" s="3"/>
      <c r="K5" s="14"/>
      <c r="L5" s="3"/>
      <c r="O5" s="3"/>
    </row>
    <row r="6" spans="1:15" ht="25.5">
      <c r="A6" s="2" t="s">
        <v>9</v>
      </c>
      <c r="B6" s="3">
        <v>60</v>
      </c>
      <c r="C6" s="10">
        <v>320</v>
      </c>
      <c r="D6" s="10">
        <v>185</v>
      </c>
      <c r="E6" s="3">
        <f>+B6*C6*D6</f>
        <v>3552000</v>
      </c>
      <c r="F6" s="14" t="s">
        <v>14</v>
      </c>
      <c r="G6" s="3">
        <v>63</v>
      </c>
      <c r="H6" s="10">
        <v>330</v>
      </c>
      <c r="I6" s="10">
        <v>264</v>
      </c>
      <c r="J6" s="3">
        <f>+G6*H6*I6</f>
        <v>5488560</v>
      </c>
      <c r="K6" s="14" t="s">
        <v>17</v>
      </c>
      <c r="L6" s="3"/>
      <c r="O6" s="3">
        <f>+E6+J6</f>
        <v>9040560</v>
      </c>
    </row>
    <row r="7" spans="1:15" ht="12.75">
      <c r="A7" s="2"/>
      <c r="B7" s="27">
        <f>+B6/eredeti!B5</f>
        <v>0.6</v>
      </c>
      <c r="E7" s="3"/>
      <c r="F7" s="14"/>
      <c r="G7" s="27">
        <f>+G6/eredeti!G5</f>
        <v>0.63</v>
      </c>
      <c r="J7" s="3"/>
      <c r="K7" s="14"/>
      <c r="L7" s="3"/>
      <c r="O7" s="3"/>
    </row>
    <row r="8" spans="1:15" ht="25.5">
      <c r="A8" s="2" t="s">
        <v>8</v>
      </c>
      <c r="B8" s="3">
        <v>60</v>
      </c>
      <c r="C8" s="10">
        <v>320</v>
      </c>
      <c r="D8" s="10">
        <v>185</v>
      </c>
      <c r="E8" s="3">
        <f>+B8*C8*D8</f>
        <v>3552000</v>
      </c>
      <c r="F8" s="14" t="s">
        <v>7</v>
      </c>
      <c r="G8" s="3">
        <v>64</v>
      </c>
      <c r="H8" s="10">
        <v>330</v>
      </c>
      <c r="I8" s="10">
        <v>264</v>
      </c>
      <c r="J8" s="3">
        <f>+G8*H8*I8</f>
        <v>5575680</v>
      </c>
      <c r="K8" s="14" t="s">
        <v>18</v>
      </c>
      <c r="L8" s="3"/>
      <c r="O8" s="3">
        <f>+E8+J8</f>
        <v>9127680</v>
      </c>
    </row>
    <row r="9" spans="1:15" ht="12.75">
      <c r="A9" s="2"/>
      <c r="B9" s="27">
        <f>+B8/eredeti!B6</f>
        <v>0.5454545454545454</v>
      </c>
      <c r="E9" s="3"/>
      <c r="F9" s="14"/>
      <c r="G9" s="27">
        <f>+G8/eredeti!G6</f>
        <v>0.5818181818181818</v>
      </c>
      <c r="J9" s="3"/>
      <c r="K9" s="14"/>
      <c r="L9" s="3"/>
      <c r="O9" s="3"/>
    </row>
    <row r="10" spans="1:15" ht="25.5">
      <c r="A10" s="2" t="s">
        <v>6</v>
      </c>
      <c r="B10" s="3">
        <v>240</v>
      </c>
      <c r="C10" s="10">
        <v>15</v>
      </c>
      <c r="D10" s="10">
        <v>185</v>
      </c>
      <c r="E10" s="3">
        <f>+B10*C10*D10</f>
        <v>666000</v>
      </c>
      <c r="F10" s="14" t="s">
        <v>6</v>
      </c>
      <c r="G10" s="3">
        <v>240</v>
      </c>
      <c r="H10" s="10">
        <v>15</v>
      </c>
      <c r="I10" s="10">
        <v>264</v>
      </c>
      <c r="J10" s="3">
        <f>+G10*H10*I10</f>
        <v>950400</v>
      </c>
      <c r="K10" s="14" t="s">
        <v>19</v>
      </c>
      <c r="L10" s="3"/>
      <c r="O10" s="3">
        <f>+E10+J10</f>
        <v>1616400</v>
      </c>
    </row>
    <row r="11" spans="1:15" ht="12.75">
      <c r="A11" s="2"/>
      <c r="B11" s="27">
        <f>+B10/eredeti!B7</f>
        <v>0.75</v>
      </c>
      <c r="E11" s="3"/>
      <c r="F11" s="14"/>
      <c r="G11" s="27">
        <f>+G10/eredeti!G7</f>
        <v>0.75</v>
      </c>
      <c r="J11" s="3"/>
      <c r="K11" s="14"/>
      <c r="L11" s="3"/>
      <c r="O11" s="3"/>
    </row>
    <row r="12" spans="1:15" ht="25.5">
      <c r="A12" s="2" t="s">
        <v>1</v>
      </c>
      <c r="B12" s="3">
        <v>210</v>
      </c>
      <c r="C12" s="10">
        <v>15</v>
      </c>
      <c r="D12" s="10">
        <v>185</v>
      </c>
      <c r="E12" s="3">
        <f>+B12*C12*D12</f>
        <v>582750</v>
      </c>
      <c r="F12" s="14" t="s">
        <v>1</v>
      </c>
      <c r="G12" s="3">
        <v>230</v>
      </c>
      <c r="H12" s="10">
        <v>10</v>
      </c>
      <c r="I12" s="10">
        <v>264</v>
      </c>
      <c r="J12" s="3">
        <f>+G12*H12*I12</f>
        <v>607200</v>
      </c>
      <c r="K12" s="14" t="s">
        <v>20</v>
      </c>
      <c r="L12" s="3"/>
      <c r="O12" s="3">
        <f>+E12+J12</f>
        <v>1189950</v>
      </c>
    </row>
    <row r="13" spans="1:15" ht="12.75">
      <c r="A13" s="2"/>
      <c r="B13" s="27">
        <f>+B12/eredeti!B8</f>
        <v>0.65625</v>
      </c>
      <c r="E13" s="3"/>
      <c r="F13" s="14"/>
      <c r="G13" s="27">
        <f>+G12/eredeti!G8</f>
        <v>0.71875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28003450</v>
      </c>
      <c r="F14" s="14" t="s">
        <v>2</v>
      </c>
      <c r="G14" s="5"/>
      <c r="H14" s="11"/>
      <c r="I14" s="11"/>
      <c r="J14" s="4">
        <f>SUM(J4:J12)</f>
        <v>32659440</v>
      </c>
      <c r="K14" s="14" t="s">
        <v>2</v>
      </c>
      <c r="L14" s="5"/>
      <c r="M14" s="11"/>
      <c r="N14" s="11"/>
      <c r="O14" s="4">
        <f>SUM(O4:O12)</f>
        <v>60662890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33604140</v>
      </c>
      <c r="J18" s="30">
        <f>+J14*1.2</f>
        <v>39191328</v>
      </c>
      <c r="O18" s="15">
        <f>+O14*1.2</f>
        <v>72795468</v>
      </c>
    </row>
    <row r="20" spans="5:15" ht="12.75">
      <c r="E20" s="27">
        <f>+E18/eredeti!E13</f>
        <v>0.7346275175928173</v>
      </c>
      <c r="J20" s="27">
        <f>+J18/eredeti!J13</f>
        <v>0.7361499553704255</v>
      </c>
      <c r="O20" s="27">
        <f>+O18/eredeti!O13</f>
        <v>0.7354463780748978</v>
      </c>
    </row>
  </sheetData>
  <sheetProtection/>
  <mergeCells count="3">
    <mergeCell ref="A2:E2"/>
    <mergeCell ref="F2:J2"/>
    <mergeCell ref="K2:O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390</v>
      </c>
      <c r="C4" s="10">
        <v>470</v>
      </c>
      <c r="D4" s="10">
        <v>185</v>
      </c>
      <c r="E4" s="3">
        <f>+B4*C4*D4</f>
        <v>33910500</v>
      </c>
      <c r="F4" s="14" t="s">
        <v>15</v>
      </c>
      <c r="G4" s="3">
        <v>310</v>
      </c>
      <c r="H4" s="10">
        <v>330</v>
      </c>
      <c r="I4" s="10">
        <v>264</v>
      </c>
      <c r="J4" s="3">
        <f>+G4*H4*I4</f>
        <v>27007200</v>
      </c>
      <c r="K4" s="14" t="s">
        <v>16</v>
      </c>
      <c r="L4" s="3"/>
      <c r="O4" s="3">
        <f>+E4+J4</f>
        <v>60917700</v>
      </c>
    </row>
    <row r="5" spans="1:15" ht="12.75">
      <c r="A5" s="2"/>
      <c r="B5" s="27">
        <f>+B4/eredeti!B4</f>
        <v>1.4181818181818182</v>
      </c>
      <c r="E5" s="3"/>
      <c r="F5" s="14"/>
      <c r="G5" s="29">
        <f>+G4/eredeti!G4</f>
        <v>1.1272727272727272</v>
      </c>
      <c r="J5" s="3"/>
      <c r="K5" s="14"/>
      <c r="L5" s="3"/>
      <c r="O5" s="3"/>
    </row>
    <row r="6" spans="1:15" ht="25.5">
      <c r="A6" s="2" t="s">
        <v>9</v>
      </c>
      <c r="B6" s="3">
        <v>80</v>
      </c>
      <c r="C6" s="10">
        <v>320</v>
      </c>
      <c r="D6" s="10">
        <v>185</v>
      </c>
      <c r="E6" s="3">
        <f>+B6*C6*D6</f>
        <v>4736000</v>
      </c>
      <c r="F6" s="14" t="s">
        <v>14</v>
      </c>
      <c r="G6" s="3">
        <v>65</v>
      </c>
      <c r="H6" s="10">
        <v>330</v>
      </c>
      <c r="I6" s="10">
        <v>264</v>
      </c>
      <c r="J6" s="3">
        <f>+G6*H6*I6</f>
        <v>5662800</v>
      </c>
      <c r="K6" s="14" t="s">
        <v>17</v>
      </c>
      <c r="L6" s="3"/>
      <c r="O6" s="3">
        <f>+E6+J6</f>
        <v>10398800</v>
      </c>
    </row>
    <row r="7" spans="1:15" ht="12.75">
      <c r="A7" s="2"/>
      <c r="B7" s="29">
        <f>+B6/eredeti!B5</f>
        <v>0.8</v>
      </c>
      <c r="E7" s="3"/>
      <c r="F7" s="14"/>
      <c r="G7" s="27">
        <f>+G6/eredeti!G5</f>
        <v>0.65</v>
      </c>
      <c r="J7" s="3"/>
      <c r="K7" s="14"/>
      <c r="L7" s="3"/>
      <c r="O7" s="3"/>
    </row>
    <row r="8" spans="1:15" ht="25.5">
      <c r="A8" s="2" t="s">
        <v>8</v>
      </c>
      <c r="B8" s="3">
        <v>80</v>
      </c>
      <c r="C8" s="10">
        <v>320</v>
      </c>
      <c r="D8" s="10">
        <v>185</v>
      </c>
      <c r="E8" s="3">
        <f>+B8*C8*D8</f>
        <v>4736000</v>
      </c>
      <c r="F8" s="14" t="s">
        <v>7</v>
      </c>
      <c r="G8" s="3">
        <v>65</v>
      </c>
      <c r="H8" s="10">
        <v>330</v>
      </c>
      <c r="I8" s="10">
        <v>264</v>
      </c>
      <c r="J8" s="3">
        <f>+G8*H8*I8</f>
        <v>5662800</v>
      </c>
      <c r="K8" s="14" t="s">
        <v>18</v>
      </c>
      <c r="L8" s="3"/>
      <c r="O8" s="3">
        <f>+E8+J8</f>
        <v>10398800</v>
      </c>
    </row>
    <row r="9" spans="1:15" ht="12.75">
      <c r="A9" s="2"/>
      <c r="B9" s="27">
        <f>+B8/eredeti!B6</f>
        <v>0.7272727272727273</v>
      </c>
      <c r="E9" s="3"/>
      <c r="F9" s="14"/>
      <c r="G9" s="27">
        <f>+G8/eredeti!G6</f>
        <v>0.5909090909090909</v>
      </c>
      <c r="J9" s="3"/>
      <c r="K9" s="14"/>
      <c r="L9" s="3"/>
      <c r="O9" s="3"/>
    </row>
    <row r="10" spans="1:15" ht="25.5">
      <c r="A10" s="2" t="s">
        <v>6</v>
      </c>
      <c r="B10" s="3">
        <v>415</v>
      </c>
      <c r="C10" s="10">
        <v>15</v>
      </c>
      <c r="D10" s="10">
        <v>185</v>
      </c>
      <c r="E10" s="3">
        <f>+B10*C10*D10</f>
        <v>1151625</v>
      </c>
      <c r="F10" s="14" t="s">
        <v>6</v>
      </c>
      <c r="G10" s="3">
        <v>415</v>
      </c>
      <c r="H10" s="10">
        <v>15</v>
      </c>
      <c r="I10" s="10">
        <v>264</v>
      </c>
      <c r="J10" s="3">
        <f>+G10*H10*I10</f>
        <v>1643400</v>
      </c>
      <c r="K10" s="14" t="s">
        <v>19</v>
      </c>
      <c r="L10" s="3"/>
      <c r="O10" s="3">
        <f>+E10+J10</f>
        <v>2795025</v>
      </c>
    </row>
    <row r="11" spans="1:15" ht="12.75">
      <c r="A11" s="2"/>
      <c r="B11" s="27">
        <f>+B10/eredeti!B7</f>
        <v>1.296875</v>
      </c>
      <c r="E11" s="3"/>
      <c r="F11" s="14"/>
      <c r="G11" s="27">
        <f>+G10/eredeti!G7</f>
        <v>1.296875</v>
      </c>
      <c r="J11" s="3"/>
      <c r="K11" s="14"/>
      <c r="L11" s="3"/>
      <c r="O11" s="3"/>
    </row>
    <row r="12" spans="1:15" ht="25.5">
      <c r="A12" s="2" t="s">
        <v>1</v>
      </c>
      <c r="B12" s="3">
        <v>225</v>
      </c>
      <c r="C12" s="10">
        <v>15</v>
      </c>
      <c r="D12" s="10">
        <v>185</v>
      </c>
      <c r="E12" s="3">
        <f>+B12*C12*D12</f>
        <v>624375</v>
      </c>
      <c r="F12" s="14" t="s">
        <v>1</v>
      </c>
      <c r="G12" s="3">
        <v>440</v>
      </c>
      <c r="H12" s="10">
        <v>10</v>
      </c>
      <c r="I12" s="10">
        <v>264</v>
      </c>
      <c r="J12" s="3">
        <f>+G12*H12*I12</f>
        <v>1161600</v>
      </c>
      <c r="K12" s="14" t="s">
        <v>20</v>
      </c>
      <c r="L12" s="3"/>
      <c r="O12" s="3">
        <f>+E12+J12</f>
        <v>1785975</v>
      </c>
    </row>
    <row r="13" spans="1:15" ht="12.75">
      <c r="A13" s="2"/>
      <c r="B13" s="27">
        <f>+B12/eredeti!B8</f>
        <v>0.703125</v>
      </c>
      <c r="E13" s="3"/>
      <c r="F13" s="14"/>
      <c r="G13" s="27">
        <f>+G12/eredeti!G8</f>
        <v>1.375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45158500</v>
      </c>
      <c r="F14" s="14" t="s">
        <v>2</v>
      </c>
      <c r="G14" s="5"/>
      <c r="H14" s="11"/>
      <c r="I14" s="11"/>
      <c r="J14" s="4">
        <f>SUM(J4:J12)</f>
        <v>41137800</v>
      </c>
      <c r="K14" s="14" t="s">
        <v>2</v>
      </c>
      <c r="L14" s="5"/>
      <c r="M14" s="11"/>
      <c r="N14" s="11"/>
      <c r="O14" s="4">
        <f>SUM(O4:O12)</f>
        <v>86296300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54190200</v>
      </c>
      <c r="J18" s="30">
        <f>+J14*1.2</f>
        <v>49365360</v>
      </c>
      <c r="O18" s="15">
        <f>+O14*1.2</f>
        <v>103555560</v>
      </c>
    </row>
    <row r="20" spans="5:15" ht="12.75">
      <c r="E20" s="29">
        <f>+E18/eredeti!E13</f>
        <v>1.1846639165251152</v>
      </c>
      <c r="J20" s="29">
        <f>+J18/eredeti!J13</f>
        <v>0.9272537935138352</v>
      </c>
      <c r="O20" s="29">
        <f>+O18/eredeti!O13</f>
        <v>1.0462129528656614</v>
      </c>
    </row>
  </sheetData>
  <sheetProtection/>
  <mergeCells count="3">
    <mergeCell ref="A2:E2"/>
    <mergeCell ref="F2:J2"/>
    <mergeCell ref="K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387</v>
      </c>
      <c r="C4" s="10">
        <v>470</v>
      </c>
      <c r="D4" s="10">
        <v>185</v>
      </c>
      <c r="E4" s="3">
        <f>+B4*C4*D4</f>
        <v>33649650</v>
      </c>
      <c r="F4" s="14" t="s">
        <v>15</v>
      </c>
      <c r="G4" s="3">
        <v>292</v>
      </c>
      <c r="H4" s="10">
        <v>330</v>
      </c>
      <c r="I4" s="10">
        <v>264</v>
      </c>
      <c r="J4" s="3">
        <f>+G4*H4*I4</f>
        <v>25439040</v>
      </c>
      <c r="K4" s="14" t="s">
        <v>16</v>
      </c>
      <c r="L4" s="3"/>
      <c r="O4" s="3">
        <f>+E4+J4</f>
        <v>59088690</v>
      </c>
    </row>
    <row r="5" spans="1:15" ht="12.75">
      <c r="A5" s="2"/>
      <c r="B5" s="27">
        <f>+B4/eredeti!B4</f>
        <v>1.4072727272727272</v>
      </c>
      <c r="E5" s="3"/>
      <c r="F5" s="14"/>
      <c r="G5" s="29">
        <f>+G4/eredeti!G4</f>
        <v>1.0618181818181818</v>
      </c>
      <c r="J5" s="3"/>
      <c r="K5" s="14"/>
      <c r="L5" s="3"/>
      <c r="O5" s="3"/>
    </row>
    <row r="6" spans="1:15" ht="25.5">
      <c r="A6" s="2" t="s">
        <v>9</v>
      </c>
      <c r="B6" s="3">
        <v>50</v>
      </c>
      <c r="C6" s="10">
        <v>320</v>
      </c>
      <c r="D6" s="10">
        <v>185</v>
      </c>
      <c r="E6" s="3">
        <f>+B6*C6*D6</f>
        <v>2960000</v>
      </c>
      <c r="F6" s="14" t="s">
        <v>14</v>
      </c>
      <c r="G6" s="3">
        <v>48</v>
      </c>
      <c r="H6" s="10">
        <v>330</v>
      </c>
      <c r="I6" s="10">
        <v>264</v>
      </c>
      <c r="J6" s="3">
        <f>+G6*H6*I6</f>
        <v>4181760</v>
      </c>
      <c r="K6" s="14" t="s">
        <v>17</v>
      </c>
      <c r="L6" s="3"/>
      <c r="O6" s="3">
        <f>+E6+J6</f>
        <v>7141760</v>
      </c>
    </row>
    <row r="7" spans="1:15" ht="12.75">
      <c r="A7" s="2"/>
      <c r="B7" s="27">
        <f>+B6/eredeti!B5</f>
        <v>0.5</v>
      </c>
      <c r="E7" s="3"/>
      <c r="F7" s="14"/>
      <c r="G7" s="27">
        <f>+G6/eredeti!G5</f>
        <v>0.48</v>
      </c>
      <c r="J7" s="3"/>
      <c r="K7" s="14"/>
      <c r="L7" s="3"/>
      <c r="O7" s="3"/>
    </row>
    <row r="8" spans="1:15" ht="25.5">
      <c r="A8" s="2" t="s">
        <v>8</v>
      </c>
      <c r="B8" s="3">
        <v>54</v>
      </c>
      <c r="C8" s="10">
        <v>320</v>
      </c>
      <c r="D8" s="10">
        <v>185</v>
      </c>
      <c r="E8" s="3">
        <f>+B8*C8*D8</f>
        <v>3196800</v>
      </c>
      <c r="F8" s="14" t="s">
        <v>7</v>
      </c>
      <c r="G8" s="3">
        <v>52</v>
      </c>
      <c r="H8" s="10">
        <v>330</v>
      </c>
      <c r="I8" s="10">
        <v>264</v>
      </c>
      <c r="J8" s="3">
        <f>+G8*H8*I8</f>
        <v>4530240</v>
      </c>
      <c r="K8" s="14" t="s">
        <v>18</v>
      </c>
      <c r="L8" s="3"/>
      <c r="O8" s="3">
        <f>+E8+J8</f>
        <v>7727040</v>
      </c>
    </row>
    <row r="9" spans="1:15" ht="12.75">
      <c r="A9" s="2"/>
      <c r="B9" s="27">
        <f>+B8/eredeti!B6</f>
        <v>0.4909090909090909</v>
      </c>
      <c r="E9" s="3"/>
      <c r="F9" s="14"/>
      <c r="G9" s="27">
        <f>+G8/eredeti!G6</f>
        <v>0.4727272727272727</v>
      </c>
      <c r="J9" s="3"/>
      <c r="K9" s="14"/>
      <c r="L9" s="3"/>
      <c r="O9" s="3"/>
    </row>
    <row r="10" spans="1:15" ht="25.5">
      <c r="A10" s="2" t="s">
        <v>6</v>
      </c>
      <c r="B10" s="3">
        <v>320</v>
      </c>
      <c r="C10" s="10">
        <v>15</v>
      </c>
      <c r="D10" s="10">
        <v>185</v>
      </c>
      <c r="E10" s="3">
        <f>+B10*C10*D10</f>
        <v>888000</v>
      </c>
      <c r="F10" s="14" t="s">
        <v>6</v>
      </c>
      <c r="G10" s="3">
        <v>320</v>
      </c>
      <c r="H10" s="10">
        <v>15</v>
      </c>
      <c r="I10" s="10">
        <v>264</v>
      </c>
      <c r="J10" s="3">
        <f>+G10*H10*I10</f>
        <v>1267200</v>
      </c>
      <c r="K10" s="14" t="s">
        <v>19</v>
      </c>
      <c r="L10" s="3"/>
      <c r="O10" s="3">
        <f>+E10+J10</f>
        <v>2155200</v>
      </c>
    </row>
    <row r="11" spans="1:15" ht="12.75">
      <c r="A11" s="2"/>
      <c r="B11" s="29">
        <f>+B10/eredeti!B7</f>
        <v>1</v>
      </c>
      <c r="E11" s="3"/>
      <c r="F11" s="14"/>
      <c r="G11" s="29">
        <f>+G10/eredeti!G7</f>
        <v>1</v>
      </c>
      <c r="J11" s="3"/>
      <c r="K11" s="14"/>
      <c r="L11" s="3"/>
      <c r="O11" s="3"/>
    </row>
    <row r="12" spans="1:15" ht="25.5">
      <c r="A12" s="2" t="s">
        <v>1</v>
      </c>
      <c r="B12" s="3">
        <v>206</v>
      </c>
      <c r="C12" s="10">
        <v>15</v>
      </c>
      <c r="D12" s="10">
        <v>185</v>
      </c>
      <c r="E12" s="3">
        <f>+B12*C12*D12</f>
        <v>571650</v>
      </c>
      <c r="F12" s="14" t="s">
        <v>1</v>
      </c>
      <c r="G12" s="3">
        <v>127</v>
      </c>
      <c r="H12" s="10">
        <v>10</v>
      </c>
      <c r="I12" s="10">
        <v>264</v>
      </c>
      <c r="J12" s="3">
        <f>+G12*H12*I12</f>
        <v>335280</v>
      </c>
      <c r="K12" s="14" t="s">
        <v>20</v>
      </c>
      <c r="L12" s="3"/>
      <c r="O12" s="3">
        <f>+E12+J12</f>
        <v>906930</v>
      </c>
    </row>
    <row r="13" spans="1:15" ht="12.75">
      <c r="A13" s="2"/>
      <c r="B13" s="27">
        <f>+B12/eredeti!B8</f>
        <v>0.64375</v>
      </c>
      <c r="E13" s="3"/>
      <c r="F13" s="14"/>
      <c r="G13" s="27">
        <f>+G12/eredeti!G8</f>
        <v>0.396875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41266100</v>
      </c>
      <c r="F14" s="14" t="s">
        <v>2</v>
      </c>
      <c r="G14" s="5"/>
      <c r="H14" s="11"/>
      <c r="I14" s="11"/>
      <c r="J14" s="4">
        <f>SUM(J4:J12)</f>
        <v>35753520</v>
      </c>
      <c r="K14" s="14" t="s">
        <v>2</v>
      </c>
      <c r="L14" s="5"/>
      <c r="M14" s="11"/>
      <c r="N14" s="11"/>
      <c r="O14" s="4">
        <f>SUM(O4:O12)</f>
        <v>77019620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49519320</v>
      </c>
      <c r="J18" s="30">
        <f>+J14*1.2</f>
        <v>42904224</v>
      </c>
      <c r="O18" s="15">
        <f>+O14*1.2</f>
        <v>92423544</v>
      </c>
    </row>
    <row r="20" spans="5:15" ht="12.75">
      <c r="E20" s="29">
        <f>+E18/eredeti!E13</f>
        <v>1.082552778451832</v>
      </c>
      <c r="J20" s="29">
        <f>+J18/eredeti!J13</f>
        <v>0.8058911038381434</v>
      </c>
      <c r="O20" s="29">
        <f>+O18/eredeti!O13</f>
        <v>0.9337471487049983</v>
      </c>
    </row>
  </sheetData>
  <sheetProtection/>
  <mergeCells count="3">
    <mergeCell ref="A2:E2"/>
    <mergeCell ref="F2:J2"/>
    <mergeCell ref="K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248</v>
      </c>
      <c r="C4" s="10">
        <v>470</v>
      </c>
      <c r="D4" s="10">
        <v>185</v>
      </c>
      <c r="E4" s="3">
        <f>+B4*C4*D4</f>
        <v>21563600</v>
      </c>
      <c r="F4" s="14" t="s">
        <v>15</v>
      </c>
      <c r="G4" s="3">
        <v>244</v>
      </c>
      <c r="H4" s="10">
        <v>330</v>
      </c>
      <c r="I4" s="10">
        <v>264</v>
      </c>
      <c r="J4" s="3">
        <f>+G4*H4*I4</f>
        <v>21257280</v>
      </c>
      <c r="K4" s="14" t="s">
        <v>16</v>
      </c>
      <c r="L4" s="3"/>
      <c r="O4" s="3">
        <f>+E4+J4</f>
        <v>42820880</v>
      </c>
    </row>
    <row r="5" spans="1:15" ht="12.75">
      <c r="A5" s="2"/>
      <c r="B5" s="29">
        <f>+B4/eredeti!B4</f>
        <v>0.9018181818181819</v>
      </c>
      <c r="E5" s="3"/>
      <c r="F5" s="14"/>
      <c r="G5" s="29">
        <f>+G4/eredeti!G4</f>
        <v>0.8872727272727273</v>
      </c>
      <c r="J5" s="3"/>
      <c r="K5" s="14"/>
      <c r="L5" s="3"/>
      <c r="O5" s="3"/>
    </row>
    <row r="6" spans="1:15" ht="25.5">
      <c r="A6" s="2" t="s">
        <v>9</v>
      </c>
      <c r="B6" s="3">
        <v>66</v>
      </c>
      <c r="C6" s="10">
        <v>320</v>
      </c>
      <c r="D6" s="10">
        <v>185</v>
      </c>
      <c r="E6" s="3">
        <f>+B6*C6*D6</f>
        <v>3907200</v>
      </c>
      <c r="F6" s="14" t="s">
        <v>14</v>
      </c>
      <c r="G6" s="3">
        <v>62</v>
      </c>
      <c r="H6" s="10">
        <v>330</v>
      </c>
      <c r="I6" s="10">
        <v>264</v>
      </c>
      <c r="J6" s="3">
        <f>+G6*H6*I6</f>
        <v>5401440</v>
      </c>
      <c r="K6" s="14" t="s">
        <v>17</v>
      </c>
      <c r="L6" s="3"/>
      <c r="O6" s="3">
        <f>+E6+J6</f>
        <v>9308640</v>
      </c>
    </row>
    <row r="7" spans="1:15" ht="12.75">
      <c r="A7" s="2"/>
      <c r="B7" s="27">
        <f>+B6/eredeti!B5</f>
        <v>0.66</v>
      </c>
      <c r="E7" s="3"/>
      <c r="F7" s="14"/>
      <c r="G7" s="27">
        <f>+G6/eredeti!G5</f>
        <v>0.62</v>
      </c>
      <c r="J7" s="3"/>
      <c r="K7" s="14"/>
      <c r="L7" s="3"/>
      <c r="O7" s="3"/>
    </row>
    <row r="8" spans="1:15" ht="25.5">
      <c r="A8" s="2" t="s">
        <v>8</v>
      </c>
      <c r="B8" s="3">
        <v>89</v>
      </c>
      <c r="C8" s="10">
        <v>320</v>
      </c>
      <c r="D8" s="10">
        <v>185</v>
      </c>
      <c r="E8" s="3">
        <f>+B8*C8*D8</f>
        <v>5268800</v>
      </c>
      <c r="F8" s="14" t="s">
        <v>7</v>
      </c>
      <c r="G8" s="3">
        <v>86</v>
      </c>
      <c r="H8" s="10">
        <v>330</v>
      </c>
      <c r="I8" s="10">
        <v>264</v>
      </c>
      <c r="J8" s="3">
        <f>+G8*H8*I8</f>
        <v>7492320</v>
      </c>
      <c r="K8" s="14" t="s">
        <v>18</v>
      </c>
      <c r="L8" s="3"/>
      <c r="O8" s="3">
        <f>+E8+J8</f>
        <v>12761120</v>
      </c>
    </row>
    <row r="9" spans="1:15" ht="12.75">
      <c r="A9" s="2"/>
      <c r="B9" s="29">
        <f>+B8/eredeti!B6</f>
        <v>0.8090909090909091</v>
      </c>
      <c r="E9" s="3"/>
      <c r="F9" s="14"/>
      <c r="G9" s="27">
        <f>+G8/eredeti!G6</f>
        <v>0.7818181818181819</v>
      </c>
      <c r="J9" s="3"/>
      <c r="K9" s="14"/>
      <c r="L9" s="3"/>
      <c r="O9" s="3"/>
    </row>
    <row r="10" spans="1:15" ht="25.5">
      <c r="A10" s="2" t="s">
        <v>6</v>
      </c>
      <c r="B10" s="3">
        <v>250</v>
      </c>
      <c r="C10" s="10">
        <v>15</v>
      </c>
      <c r="D10" s="10">
        <v>185</v>
      </c>
      <c r="E10" s="3">
        <f>+B10*C10*D10</f>
        <v>693750</v>
      </c>
      <c r="F10" s="14" t="s">
        <v>6</v>
      </c>
      <c r="G10" s="3">
        <v>250</v>
      </c>
      <c r="H10" s="10">
        <v>15</v>
      </c>
      <c r="I10" s="10">
        <v>264</v>
      </c>
      <c r="J10" s="3">
        <f>+G10*H10*I10</f>
        <v>990000</v>
      </c>
      <c r="K10" s="14" t="s">
        <v>19</v>
      </c>
      <c r="L10" s="3"/>
      <c r="O10" s="3">
        <f>+E10+J10</f>
        <v>1683750</v>
      </c>
    </row>
    <row r="11" spans="1:15" ht="12.75">
      <c r="A11" s="2"/>
      <c r="B11" s="27">
        <f>+B10/eredeti!B7</f>
        <v>0.78125</v>
      </c>
      <c r="E11" s="3"/>
      <c r="F11" s="14"/>
      <c r="G11" s="27">
        <f>+G10/eredeti!G7</f>
        <v>0.78125</v>
      </c>
      <c r="J11" s="3"/>
      <c r="K11" s="14"/>
      <c r="L11" s="3"/>
      <c r="O11" s="3"/>
    </row>
    <row r="12" spans="1:15" ht="25.5">
      <c r="A12" s="2" t="s">
        <v>1</v>
      </c>
      <c r="B12" s="3">
        <v>240</v>
      </c>
      <c r="C12" s="10">
        <v>15</v>
      </c>
      <c r="D12" s="10">
        <v>185</v>
      </c>
      <c r="E12" s="3">
        <f>+B12*C12*D12</f>
        <v>666000</v>
      </c>
      <c r="F12" s="14" t="s">
        <v>1</v>
      </c>
      <c r="G12" s="3">
        <v>240</v>
      </c>
      <c r="H12" s="10">
        <v>10</v>
      </c>
      <c r="I12" s="10">
        <v>264</v>
      </c>
      <c r="J12" s="3">
        <f>+G12*H12*I12</f>
        <v>633600</v>
      </c>
      <c r="K12" s="14" t="s">
        <v>20</v>
      </c>
      <c r="L12" s="3"/>
      <c r="O12" s="3">
        <f>+E12+J12</f>
        <v>1299600</v>
      </c>
    </row>
    <row r="13" spans="1:15" ht="12.75">
      <c r="A13" s="2"/>
      <c r="B13" s="27">
        <f>+B12/eredeti!B8</f>
        <v>0.75</v>
      </c>
      <c r="E13" s="3"/>
      <c r="F13" s="14"/>
      <c r="G13" s="27">
        <f>+G12/eredeti!G8</f>
        <v>0.75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32099350</v>
      </c>
      <c r="F14" s="14" t="s">
        <v>2</v>
      </c>
      <c r="G14" s="5"/>
      <c r="H14" s="11"/>
      <c r="I14" s="11"/>
      <c r="J14" s="4">
        <f>SUM(J4:J12)</f>
        <v>35774640</v>
      </c>
      <c r="K14" s="14" t="s">
        <v>2</v>
      </c>
      <c r="L14" s="5"/>
      <c r="M14" s="11"/>
      <c r="N14" s="11"/>
      <c r="O14" s="4">
        <f>SUM(O4:O12)</f>
        <v>67873990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38519220</v>
      </c>
      <c r="J18" s="30">
        <f>+J14*1.2</f>
        <v>42929568</v>
      </c>
      <c r="O18" s="15">
        <f>+O14*1.2</f>
        <v>81448788</v>
      </c>
    </row>
    <row r="20" spans="5:15" ht="12.75">
      <c r="E20" s="29">
        <f>+E18/eredeti!E13</f>
        <v>0.8420771657364717</v>
      </c>
      <c r="J20" s="29">
        <f>+J18/eredeti!J13</f>
        <v>0.8063671526331448</v>
      </c>
      <c r="O20" s="29">
        <f>+O18/eredeti!O13</f>
        <v>0.8228701288545902</v>
      </c>
    </row>
  </sheetData>
  <sheetProtection/>
  <mergeCells count="3">
    <mergeCell ref="A2:E2"/>
    <mergeCell ref="F2:J2"/>
    <mergeCell ref="K2:O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B1">
      <selection activeCell="B7" sqref="B7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299</v>
      </c>
      <c r="C4" s="10">
        <v>470</v>
      </c>
      <c r="D4" s="10">
        <v>185</v>
      </c>
      <c r="E4" s="3">
        <f>+B4*C4*D4</f>
        <v>25998050</v>
      </c>
      <c r="F4" s="14" t="s">
        <v>15</v>
      </c>
      <c r="G4" s="3">
        <v>238</v>
      </c>
      <c r="H4" s="10">
        <v>330</v>
      </c>
      <c r="I4" s="10">
        <v>264</v>
      </c>
      <c r="J4" s="3">
        <f>+G4*H4*I4</f>
        <v>20734560</v>
      </c>
      <c r="K4" s="14" t="s">
        <v>16</v>
      </c>
      <c r="L4" s="3"/>
      <c r="O4" s="3">
        <f>+E4+J4</f>
        <v>46732610</v>
      </c>
    </row>
    <row r="5" spans="1:15" ht="12.75">
      <c r="A5" s="2"/>
      <c r="B5" s="29">
        <f>+B4/eredeti!B4</f>
        <v>1.0872727272727272</v>
      </c>
      <c r="E5" s="3"/>
      <c r="F5" s="14"/>
      <c r="G5" s="29">
        <f>+G4/eredeti!G4</f>
        <v>0.8654545454545455</v>
      </c>
      <c r="J5" s="3"/>
      <c r="K5" s="14"/>
      <c r="L5" s="3"/>
      <c r="O5" s="3"/>
    </row>
    <row r="6" spans="1:15" ht="25.5">
      <c r="A6" s="2" t="s">
        <v>9</v>
      </c>
      <c r="B6" s="3">
        <v>69</v>
      </c>
      <c r="C6" s="10">
        <v>320</v>
      </c>
      <c r="D6" s="10">
        <v>185</v>
      </c>
      <c r="E6" s="3">
        <f>+B6*C6*D6</f>
        <v>4084800</v>
      </c>
      <c r="F6" s="14" t="s">
        <v>14</v>
      </c>
      <c r="G6" s="3">
        <v>69</v>
      </c>
      <c r="H6" s="10">
        <v>330</v>
      </c>
      <c r="I6" s="10">
        <v>264</v>
      </c>
      <c r="J6" s="3">
        <f>+G6*H6*I6</f>
        <v>6011280</v>
      </c>
      <c r="K6" s="14" t="s">
        <v>17</v>
      </c>
      <c r="L6" s="3"/>
      <c r="O6" s="3">
        <f>+E6+J6</f>
        <v>10096080</v>
      </c>
    </row>
    <row r="7" spans="1:15" ht="12.75">
      <c r="A7" s="2"/>
      <c r="B7" s="27">
        <f>+B6/eredeti!B5</f>
        <v>0.69</v>
      </c>
      <c r="E7" s="3"/>
      <c r="F7" s="14"/>
      <c r="G7" s="27">
        <f>+G6/eredeti!G5</f>
        <v>0.69</v>
      </c>
      <c r="J7" s="3"/>
      <c r="K7" s="14"/>
      <c r="L7" s="3"/>
      <c r="O7" s="3"/>
    </row>
    <row r="8" spans="1:15" ht="25.5">
      <c r="A8" s="2" t="s">
        <v>8</v>
      </c>
      <c r="B8" s="3">
        <v>60</v>
      </c>
      <c r="C8" s="10">
        <v>320</v>
      </c>
      <c r="D8" s="10">
        <v>185</v>
      </c>
      <c r="E8" s="3">
        <f>+B8*C8*D8</f>
        <v>3552000</v>
      </c>
      <c r="F8" s="14" t="s">
        <v>7</v>
      </c>
      <c r="G8" s="3">
        <v>60</v>
      </c>
      <c r="H8" s="10">
        <v>330</v>
      </c>
      <c r="I8" s="10">
        <v>264</v>
      </c>
      <c r="J8" s="3">
        <f>+G8*H8*I8</f>
        <v>5227200</v>
      </c>
      <c r="K8" s="14" t="s">
        <v>18</v>
      </c>
      <c r="L8" s="3"/>
      <c r="O8" s="3">
        <f>+E8+J8</f>
        <v>8779200</v>
      </c>
    </row>
    <row r="9" spans="1:15" ht="12.75">
      <c r="A9" s="2"/>
      <c r="B9" s="27">
        <f>+B8/eredeti!B6</f>
        <v>0.5454545454545454</v>
      </c>
      <c r="E9" s="3"/>
      <c r="F9" s="14"/>
      <c r="G9" s="27">
        <f>+G8/eredeti!G6</f>
        <v>0.5454545454545454</v>
      </c>
      <c r="J9" s="3"/>
      <c r="K9" s="14"/>
      <c r="L9" s="3"/>
      <c r="O9" s="3"/>
    </row>
    <row r="10" spans="1:15" ht="25.5">
      <c r="A10" s="2" t="s">
        <v>6</v>
      </c>
      <c r="B10" s="3">
        <v>292</v>
      </c>
      <c r="C10" s="10">
        <v>15</v>
      </c>
      <c r="D10" s="10">
        <v>185</v>
      </c>
      <c r="E10" s="3">
        <f>+B10*C10*D10</f>
        <v>810300</v>
      </c>
      <c r="F10" s="14" t="s">
        <v>6</v>
      </c>
      <c r="G10" s="3">
        <v>292</v>
      </c>
      <c r="H10" s="10">
        <v>15</v>
      </c>
      <c r="I10" s="10">
        <v>264</v>
      </c>
      <c r="J10" s="3">
        <f>+G10*H10*I10</f>
        <v>1156320</v>
      </c>
      <c r="K10" s="14" t="s">
        <v>19</v>
      </c>
      <c r="L10" s="3"/>
      <c r="O10" s="3">
        <f>+E10+J10</f>
        <v>1966620</v>
      </c>
    </row>
    <row r="11" spans="1:15" ht="12.75">
      <c r="A11" s="2"/>
      <c r="B11" s="29">
        <f>+B10/eredeti!B7</f>
        <v>0.9125</v>
      </c>
      <c r="E11" s="3"/>
      <c r="F11" s="14"/>
      <c r="G11" s="29">
        <f>+G10/eredeti!G7</f>
        <v>0.9125</v>
      </c>
      <c r="J11" s="3"/>
      <c r="K11" s="14"/>
      <c r="L11" s="3"/>
      <c r="O11" s="3"/>
    </row>
    <row r="12" spans="1:15" ht="25.5">
      <c r="A12" s="2" t="s">
        <v>1</v>
      </c>
      <c r="B12" s="3">
        <v>173.93</v>
      </c>
      <c r="C12" s="10">
        <v>15</v>
      </c>
      <c r="D12" s="10">
        <v>185</v>
      </c>
      <c r="E12" s="3">
        <f>+B12*C12*D12</f>
        <v>482655.75000000006</v>
      </c>
      <c r="F12" s="14" t="s">
        <v>1</v>
      </c>
      <c r="G12" s="3">
        <v>122.33</v>
      </c>
      <c r="H12" s="10">
        <v>10</v>
      </c>
      <c r="I12" s="10">
        <v>264</v>
      </c>
      <c r="J12" s="3">
        <f>+G12*H12*I12</f>
        <v>322951.2</v>
      </c>
      <c r="K12" s="14" t="s">
        <v>20</v>
      </c>
      <c r="L12" s="3"/>
      <c r="O12" s="3">
        <f>+E12+J12</f>
        <v>805606.9500000001</v>
      </c>
    </row>
    <row r="13" spans="1:15" ht="12.75">
      <c r="A13" s="2"/>
      <c r="B13" s="27">
        <f>+B12/eredeti!B8</f>
        <v>0.54353125</v>
      </c>
      <c r="E13" s="3"/>
      <c r="F13" s="14"/>
      <c r="G13" s="27">
        <f>+G12/eredeti!G8</f>
        <v>0.38228125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34927805.75</v>
      </c>
      <c r="F14" s="14" t="s">
        <v>2</v>
      </c>
      <c r="G14" s="5"/>
      <c r="H14" s="11"/>
      <c r="I14" s="11"/>
      <c r="J14" s="4">
        <f>SUM(J4:J12)</f>
        <v>33452311.2</v>
      </c>
      <c r="K14" s="14" t="s">
        <v>2</v>
      </c>
      <c r="L14" s="5"/>
      <c r="M14" s="11"/>
      <c r="N14" s="11"/>
      <c r="O14" s="4">
        <f>SUM(O4:O12)</f>
        <v>68380116.95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41913366.9</v>
      </c>
      <c r="J18" s="30">
        <f>+J14*1.2</f>
        <v>40142773.44</v>
      </c>
      <c r="O18" s="15">
        <f>+O14*1.2</f>
        <v>82056140.34</v>
      </c>
    </row>
    <row r="20" spans="5:15" ht="12.75">
      <c r="E20" s="29">
        <f>+E18/eredeti!E13</f>
        <v>0.9162773598641106</v>
      </c>
      <c r="J20" s="27">
        <f>+J18/eredeti!J13</f>
        <v>0.7540214221957751</v>
      </c>
      <c r="O20" s="29">
        <f>+O18/eredeti!O13</f>
        <v>0.8290061575242365</v>
      </c>
    </row>
  </sheetData>
  <sheetProtection/>
  <mergeCells count="3">
    <mergeCell ref="A2:E2"/>
    <mergeCell ref="F2:J2"/>
    <mergeCell ref="K2:O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B1">
      <selection activeCell="H34" sqref="H34"/>
    </sheetView>
  </sheetViews>
  <sheetFormatPr defaultColWidth="9.140625" defaultRowHeight="12.75"/>
  <cols>
    <col min="1" max="1" width="17.57421875" style="0" customWidth="1"/>
    <col min="2" max="2" width="18.57421875" style="1" customWidth="1"/>
    <col min="3" max="4" width="10.8515625" style="10" customWidth="1"/>
    <col min="5" max="5" width="17.421875" style="1" customWidth="1"/>
    <col min="6" max="6" width="17.57421875" style="13" customWidth="1"/>
    <col min="7" max="7" width="18.57421875" style="1" customWidth="1"/>
    <col min="8" max="9" width="10.8515625" style="10" customWidth="1"/>
    <col min="10" max="10" width="17.421875" style="1" customWidth="1"/>
    <col min="11" max="11" width="17.57421875" style="13" customWidth="1"/>
    <col min="12" max="12" width="18.57421875" style="1" hidden="1" customWidth="1"/>
    <col min="13" max="14" width="10.8515625" style="10" hidden="1" customWidth="1"/>
    <col min="15" max="15" width="17.421875" style="1" customWidth="1"/>
  </cols>
  <sheetData>
    <row r="1" spans="6:11" ht="12.75">
      <c r="F1" s="18"/>
      <c r="K1" s="18"/>
    </row>
    <row r="2" spans="1:15" ht="12.75">
      <c r="A2" s="38" t="s">
        <v>12</v>
      </c>
      <c r="B2" s="39"/>
      <c r="C2" s="39"/>
      <c r="D2" s="39"/>
      <c r="E2" s="39"/>
      <c r="F2" s="40" t="s">
        <v>13</v>
      </c>
      <c r="G2" s="41"/>
      <c r="H2" s="41"/>
      <c r="I2" s="41"/>
      <c r="J2" s="41"/>
      <c r="K2" s="36" t="s">
        <v>2</v>
      </c>
      <c r="L2" s="37"/>
      <c r="M2" s="37"/>
      <c r="N2" s="37"/>
      <c r="O2" s="37"/>
    </row>
    <row r="3" spans="2:15" ht="38.25">
      <c r="B3" s="7" t="s">
        <v>0</v>
      </c>
      <c r="C3" s="9" t="s">
        <v>3</v>
      </c>
      <c r="D3" s="9" t="s">
        <v>4</v>
      </c>
      <c r="E3" s="8" t="s">
        <v>11</v>
      </c>
      <c r="G3" s="7" t="s">
        <v>0</v>
      </c>
      <c r="H3" s="9" t="s">
        <v>3</v>
      </c>
      <c r="I3" s="9" t="s">
        <v>4</v>
      </c>
      <c r="J3" s="8" t="s">
        <v>11</v>
      </c>
      <c r="L3" s="7" t="s">
        <v>0</v>
      </c>
      <c r="M3" s="9" t="s">
        <v>3</v>
      </c>
      <c r="N3" s="9" t="s">
        <v>4</v>
      </c>
      <c r="O3" s="8" t="s">
        <v>11</v>
      </c>
    </row>
    <row r="4" spans="1:15" ht="25.5">
      <c r="A4" s="2" t="s">
        <v>10</v>
      </c>
      <c r="B4" s="3">
        <v>320</v>
      </c>
      <c r="C4" s="10">
        <v>470</v>
      </c>
      <c r="D4" s="10">
        <v>185</v>
      </c>
      <c r="E4" s="3">
        <f>+B4*C4*D4</f>
        <v>27824000</v>
      </c>
      <c r="F4" s="14" t="s">
        <v>15</v>
      </c>
      <c r="G4" s="3">
        <v>285</v>
      </c>
      <c r="H4" s="10">
        <v>330</v>
      </c>
      <c r="I4" s="10">
        <v>264</v>
      </c>
      <c r="J4" s="3">
        <f>+G4*H4*I4</f>
        <v>24829200</v>
      </c>
      <c r="K4" s="14" t="s">
        <v>16</v>
      </c>
      <c r="L4" s="3"/>
      <c r="O4" s="3">
        <f>+E4+J4</f>
        <v>52653200</v>
      </c>
    </row>
    <row r="5" spans="1:15" ht="12.75">
      <c r="A5" s="2"/>
      <c r="B5" s="29">
        <f>+B4/eredeti!B4</f>
        <v>1.1636363636363636</v>
      </c>
      <c r="E5" s="3"/>
      <c r="F5" s="14"/>
      <c r="G5" s="29">
        <f>+G4/eredeti!G4</f>
        <v>1.0363636363636364</v>
      </c>
      <c r="J5" s="3"/>
      <c r="K5" s="14"/>
      <c r="L5" s="3"/>
      <c r="O5" s="3"/>
    </row>
    <row r="6" spans="1:15" ht="25.5">
      <c r="A6" s="2" t="s">
        <v>9</v>
      </c>
      <c r="B6" s="3">
        <v>60</v>
      </c>
      <c r="C6" s="10">
        <v>320</v>
      </c>
      <c r="D6" s="10">
        <v>185</v>
      </c>
      <c r="E6" s="3">
        <f>+B6*C6*D6</f>
        <v>3552000</v>
      </c>
      <c r="F6" s="14" t="s">
        <v>14</v>
      </c>
      <c r="G6" s="3">
        <v>60</v>
      </c>
      <c r="H6" s="10">
        <v>330</v>
      </c>
      <c r="I6" s="10">
        <v>264</v>
      </c>
      <c r="J6" s="3">
        <f>+G6*H6*I6</f>
        <v>5227200</v>
      </c>
      <c r="K6" s="14" t="s">
        <v>17</v>
      </c>
      <c r="L6" s="3"/>
      <c r="O6" s="3">
        <f>+E6+J6</f>
        <v>8779200</v>
      </c>
    </row>
    <row r="7" spans="1:15" ht="12.75">
      <c r="A7" s="2"/>
      <c r="B7" s="27">
        <f>+B6/eredeti!B5</f>
        <v>0.6</v>
      </c>
      <c r="E7" s="3"/>
      <c r="F7" s="14"/>
      <c r="G7" s="27">
        <f>+G6/eredeti!G5</f>
        <v>0.6</v>
      </c>
      <c r="J7" s="3"/>
      <c r="K7" s="14"/>
      <c r="L7" s="3"/>
      <c r="O7" s="3"/>
    </row>
    <row r="8" spans="1:15" ht="25.5">
      <c r="A8" s="2" t="s">
        <v>8</v>
      </c>
      <c r="B8" s="3">
        <v>60</v>
      </c>
      <c r="C8" s="10">
        <v>320</v>
      </c>
      <c r="D8" s="10">
        <v>185</v>
      </c>
      <c r="E8" s="3">
        <f>+B8*C8*D8</f>
        <v>3552000</v>
      </c>
      <c r="F8" s="14" t="s">
        <v>7</v>
      </c>
      <c r="G8" s="3">
        <v>60</v>
      </c>
      <c r="H8" s="10">
        <v>330</v>
      </c>
      <c r="I8" s="10">
        <v>264</v>
      </c>
      <c r="J8" s="3">
        <f>+G8*H8*I8</f>
        <v>5227200</v>
      </c>
      <c r="K8" s="14" t="s">
        <v>18</v>
      </c>
      <c r="L8" s="3"/>
      <c r="O8" s="3">
        <f>+E8+J8</f>
        <v>8779200</v>
      </c>
    </row>
    <row r="9" spans="1:15" ht="12.75">
      <c r="A9" s="2"/>
      <c r="B9" s="27">
        <f>+B8/eredeti!B6</f>
        <v>0.5454545454545454</v>
      </c>
      <c r="E9" s="3"/>
      <c r="F9" s="14"/>
      <c r="G9" s="27">
        <f>+G8/eredeti!G6</f>
        <v>0.5454545454545454</v>
      </c>
      <c r="J9" s="3"/>
      <c r="K9" s="14"/>
      <c r="L9" s="3"/>
      <c r="O9" s="3"/>
    </row>
    <row r="10" spans="1:15" ht="25.5">
      <c r="A10" s="2" t="s">
        <v>6</v>
      </c>
      <c r="B10" s="3">
        <v>497</v>
      </c>
      <c r="C10" s="10">
        <v>15</v>
      </c>
      <c r="D10" s="10">
        <v>185</v>
      </c>
      <c r="E10" s="3">
        <f>+B10*C10*D10</f>
        <v>1379175</v>
      </c>
      <c r="F10" s="14" t="s">
        <v>6</v>
      </c>
      <c r="G10" s="3">
        <v>497</v>
      </c>
      <c r="H10" s="10">
        <v>15</v>
      </c>
      <c r="I10" s="10">
        <v>264</v>
      </c>
      <c r="J10" s="3">
        <f>+G10*H10*I10</f>
        <v>1968120</v>
      </c>
      <c r="K10" s="14" t="s">
        <v>19</v>
      </c>
      <c r="L10" s="3"/>
      <c r="O10" s="3">
        <f>+E10+J10</f>
        <v>3347295</v>
      </c>
    </row>
    <row r="11" spans="1:15" ht="12.75">
      <c r="A11" s="2"/>
      <c r="B11" s="27">
        <f>+B10/eredeti!B7</f>
        <v>1.553125</v>
      </c>
      <c r="E11" s="3"/>
      <c r="F11" s="14"/>
      <c r="G11" s="27">
        <f>+G10/eredeti!G7</f>
        <v>1.553125</v>
      </c>
      <c r="J11" s="3"/>
      <c r="K11" s="14"/>
      <c r="L11" s="3"/>
      <c r="O11" s="3"/>
    </row>
    <row r="12" spans="1:15" ht="25.5">
      <c r="A12" s="2" t="s">
        <v>1</v>
      </c>
      <c r="B12" s="3">
        <v>320</v>
      </c>
      <c r="C12" s="10">
        <v>15</v>
      </c>
      <c r="D12" s="10">
        <v>185</v>
      </c>
      <c r="E12" s="3">
        <f>+B12*C12*D12</f>
        <v>888000</v>
      </c>
      <c r="F12" s="14" t="s">
        <v>1</v>
      </c>
      <c r="G12" s="3">
        <v>285</v>
      </c>
      <c r="H12" s="10">
        <v>10</v>
      </c>
      <c r="I12" s="10">
        <v>264</v>
      </c>
      <c r="J12" s="3">
        <f>+G12*H12*I12</f>
        <v>752400</v>
      </c>
      <c r="K12" s="14" t="s">
        <v>20</v>
      </c>
      <c r="L12" s="3"/>
      <c r="O12" s="3">
        <f>+E12+J12</f>
        <v>1640400</v>
      </c>
    </row>
    <row r="13" spans="1:15" ht="12.75">
      <c r="A13" s="2"/>
      <c r="B13" s="29">
        <f>+B12/eredeti!B8</f>
        <v>1</v>
      </c>
      <c r="E13" s="3"/>
      <c r="F13" s="14"/>
      <c r="G13" s="29">
        <f>+G12/eredeti!G8</f>
        <v>0.890625</v>
      </c>
      <c r="J13" s="3"/>
      <c r="K13" s="14"/>
      <c r="L13" s="3"/>
      <c r="O13" s="3"/>
    </row>
    <row r="14" spans="1:15" ht="12.75">
      <c r="A14" s="2" t="s">
        <v>2</v>
      </c>
      <c r="B14" s="5"/>
      <c r="C14" s="11"/>
      <c r="D14" s="11"/>
      <c r="E14" s="4">
        <f>SUM(E4:E12)</f>
        <v>37195175</v>
      </c>
      <c r="F14" s="14" t="s">
        <v>2</v>
      </c>
      <c r="G14" s="5"/>
      <c r="H14" s="11"/>
      <c r="I14" s="11"/>
      <c r="J14" s="4">
        <f>SUM(J4:J12)</f>
        <v>38004120</v>
      </c>
      <c r="K14" s="14" t="s">
        <v>2</v>
      </c>
      <c r="L14" s="5"/>
      <c r="M14" s="11"/>
      <c r="N14" s="11"/>
      <c r="O14" s="4">
        <f>SUM(O4:O12)</f>
        <v>75199295</v>
      </c>
    </row>
    <row r="16" spans="5:15" ht="12.75">
      <c r="E16" s="12" t="s">
        <v>5</v>
      </c>
      <c r="J16" s="12" t="s">
        <v>5</v>
      </c>
      <c r="O16" s="12" t="s">
        <v>5</v>
      </c>
    </row>
    <row r="18" spans="5:15" ht="12.75">
      <c r="E18" s="31">
        <f>+E14*1.2</f>
        <v>44634210</v>
      </c>
      <c r="J18" s="30">
        <f>+J14*1.2</f>
        <v>45604944</v>
      </c>
      <c r="O18" s="15">
        <f>+O14*1.2</f>
        <v>90239154</v>
      </c>
    </row>
    <row r="20" spans="5:15" ht="12.75">
      <c r="E20" s="29">
        <f>+E18/eredeti!E13</f>
        <v>0.9757583110895414</v>
      </c>
      <c r="J20" s="29">
        <f>+J18/eredeti!J13</f>
        <v>0.8566200535554894</v>
      </c>
      <c r="O20" s="29">
        <f>+O18/eredeti!O13</f>
        <v>0.9116784436339213</v>
      </c>
    </row>
  </sheetData>
  <sheetProtection/>
  <mergeCells count="3">
    <mergeCell ref="A2:E2"/>
    <mergeCell ref="F2:J2"/>
    <mergeCell ref="K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Czencz László</dc:creator>
  <cp:keywords/>
  <dc:description/>
  <cp:lastModifiedBy>pappistvan</cp:lastModifiedBy>
  <cp:lastPrinted>2014-02-24T12:54:45Z</cp:lastPrinted>
  <dcterms:created xsi:type="dcterms:W3CDTF">2013-07-11T08:40:17Z</dcterms:created>
  <dcterms:modified xsi:type="dcterms:W3CDTF">2014-05-15T16:22:39Z</dcterms:modified>
  <cp:category/>
  <cp:version/>
  <cp:contentType/>
  <cp:contentStatus/>
</cp:coreProperties>
</file>